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<sst xmlns="http://schemas.openxmlformats.org/spreadsheetml/2006/main" count="123" uniqueCount="84">
  <si>
    <t xml:space="preserve">  "Батыс  су арнасы" ЖШС Теректі өндірістік-пайдалану учаскесі бойынша 2015 жылға суды                        беру қызметтеріне бекітілген тарифтік сметаның орындалуы                                                                                           </t>
  </si>
  <si>
    <t>№</t>
  </si>
  <si>
    <t>Шығындар баптарының атауы</t>
  </si>
  <si>
    <t>өлшем бірлік</t>
  </si>
  <si>
    <t>Жоспар</t>
  </si>
  <si>
    <t>Нақты</t>
  </si>
  <si>
    <t>Ауытқу %</t>
  </si>
  <si>
    <t xml:space="preserve">Ескерту </t>
  </si>
  <si>
    <t>Тауарларды өндіру және қызметтерді көрсету шығындары</t>
  </si>
  <si>
    <t>мың теңге</t>
  </si>
  <si>
    <t>Материалдық шығындар, барлығы, соның ішінде:</t>
  </si>
  <si>
    <t>1.1</t>
  </si>
  <si>
    <t>Шикізат пен материалдар</t>
  </si>
  <si>
    <t>шоттарға сәйкес төлем</t>
  </si>
  <si>
    <t>1.2</t>
  </si>
  <si>
    <t>Химиялық реагенттер</t>
  </si>
  <si>
    <t>1.3</t>
  </si>
  <si>
    <t>ЖЖМ</t>
  </si>
  <si>
    <t>ЖЖМ құнының өсуі</t>
  </si>
  <si>
    <t>1.4</t>
  </si>
  <si>
    <t>Электр қуаты</t>
  </si>
  <si>
    <t>қуат үнемдейтін жабдық орнату</t>
  </si>
  <si>
    <t>Еңбекақыны төлеу шығындары, барлығы</t>
  </si>
  <si>
    <t>2.1</t>
  </si>
  <si>
    <t>Еңбекақы</t>
  </si>
  <si>
    <t>инфляция еселігіне ұлғаю</t>
  </si>
  <si>
    <t>2.2</t>
  </si>
  <si>
    <t>Әлеуметтік салық, әлеуметтік жарналар</t>
  </si>
  <si>
    <t>ЕТҚ ұлғаюы</t>
  </si>
  <si>
    <t>2.3</t>
  </si>
  <si>
    <t>Міндетті кәсіби зейнетақылық жарналар</t>
  </si>
  <si>
    <t>Амортизация</t>
  </si>
  <si>
    <t>инв.бағдарламаны орындау және НҚ қайта құрылымдау</t>
  </si>
  <si>
    <t xml:space="preserve">Жөндеу, барлығы </t>
  </si>
  <si>
    <t xml:space="preserve">нақты орындалған жұмыстарға сәйкес  </t>
  </si>
  <si>
    <t xml:space="preserve">Негізгі құралдардың ұлғаюына әкелмейтін жөндеу, соның ішінде </t>
  </si>
  <si>
    <t>Өзге шығындар</t>
  </si>
  <si>
    <t>5.1</t>
  </si>
  <si>
    <t>Байланыс қызметтері</t>
  </si>
  <si>
    <t xml:space="preserve">шығындардың төмендеуі </t>
  </si>
  <si>
    <t>5.2</t>
  </si>
  <si>
    <t xml:space="preserve">Пайдалану шығындары </t>
  </si>
  <si>
    <t>бекітілмеген</t>
  </si>
  <si>
    <t>5.3</t>
  </si>
  <si>
    <t xml:space="preserve">Еңбекті қорғау </t>
  </si>
  <si>
    <t xml:space="preserve">арнайы киім мен шаруаш.тауар құнының өсуі </t>
  </si>
  <si>
    <t>5.4</t>
  </si>
  <si>
    <t xml:space="preserve">Көлік қызметтері </t>
  </si>
  <si>
    <t>Кезең шығындары, барлығы</t>
  </si>
  <si>
    <t>Жалпы және әкімшілік шығындар</t>
  </si>
  <si>
    <t>7.1</t>
  </si>
  <si>
    <t>Әкімшілік персоналдың еңбекақысы</t>
  </si>
  <si>
    <t>7.2</t>
  </si>
  <si>
    <t>Әлеуметтік салық, әлеуметтік салық жарнасы</t>
  </si>
  <si>
    <t>7.3</t>
  </si>
  <si>
    <t>Іссапар шығындары</t>
  </si>
  <si>
    <t>нақты төлем</t>
  </si>
  <si>
    <t>7.4</t>
  </si>
  <si>
    <t>Кеңсе тауарлары</t>
  </si>
  <si>
    <t>7.5</t>
  </si>
  <si>
    <t xml:space="preserve">Баспаға жазылу, хабарландырулар </t>
  </si>
  <si>
    <t>келісімшарт бойынша шығындар</t>
  </si>
  <si>
    <t>7.6</t>
  </si>
  <si>
    <t xml:space="preserve">Банк қызметтері </t>
  </si>
  <si>
    <t>7.7</t>
  </si>
  <si>
    <t>Көлікті сақтандыру</t>
  </si>
  <si>
    <t>7.8</t>
  </si>
  <si>
    <t>НДПИ салығы</t>
  </si>
  <si>
    <t xml:space="preserve">есептеуге сәйкес нақты </t>
  </si>
  <si>
    <t>7.9</t>
  </si>
  <si>
    <t>Мүлікке және көлікке салық</t>
  </si>
  <si>
    <t xml:space="preserve">Бақылау кұралдарын тексеру </t>
  </si>
  <si>
    <t>Барлығы шығындар</t>
  </si>
  <si>
    <t>Табыс</t>
  </si>
  <si>
    <t>Барлығы табыстар</t>
  </si>
  <si>
    <t>Көрсетілген қызметтер көлемі</t>
  </si>
  <si>
    <t>мың текше м</t>
  </si>
  <si>
    <t>Нормативтік шығындар</t>
  </si>
  <si>
    <t>%</t>
  </si>
  <si>
    <t>Өзіндік құн</t>
  </si>
  <si>
    <t>теңге/текше м</t>
  </si>
  <si>
    <t>Тариф (ҚҚС-сыз)</t>
  </si>
  <si>
    <t>«Батыс су арнасы» ЖШС директоры</t>
  </si>
  <si>
    <t>Е.Т. Шунаев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</si>
</sst>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1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4" fillId="0" borderId="0">
      <alignment/>
      <protection/>
    </xf>
  </cellStyleXfs>
  <cellXfs count="26">
    <xf numFmtId="164" fontId="0" fillId="0" borderId="0" xfId="0" applyAlignment="1">
      <alignment/>
    </xf>
    <xf numFmtId="164" fontId="0" fillId="0" borderId="0" xfId="20">
      <alignment/>
      <protection/>
    </xf>
    <xf numFmtId="164" fontId="1" fillId="0" borderId="0" xfId="20" applyFont="1" applyBorder="1" applyAlignment="1">
      <alignment horizontal="center" vertical="center" wrapText="1"/>
      <protection/>
    </xf>
    <xf numFmtId="164" fontId="0" fillId="0" borderId="0" xfId="20" applyAlignment="1">
      <alignment wrapText="1"/>
      <protection/>
    </xf>
    <xf numFmtId="164" fontId="1" fillId="0" borderId="1" xfId="20" applyFont="1" applyBorder="1" applyAlignment="1">
      <alignment horizontal="center" vertical="center" wrapText="1"/>
      <protection/>
    </xf>
    <xf numFmtId="164" fontId="2" fillId="0" borderId="1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center" vertical="center" wrapText="1"/>
      <protection/>
    </xf>
    <xf numFmtId="165" fontId="5" fillId="0" borderId="1" xfId="21" applyNumberFormat="1" applyFont="1" applyBorder="1" applyAlignment="1">
      <alignment horizontal="center" vertical="center" wrapText="1"/>
      <protection/>
    </xf>
    <xf numFmtId="164" fontId="0" fillId="0" borderId="1" xfId="20" applyFont="1" applyBorder="1" applyAlignment="1">
      <alignment horizontal="center" wrapText="1"/>
      <protection/>
    </xf>
    <xf numFmtId="164" fontId="0" fillId="0" borderId="1" xfId="20" applyBorder="1">
      <alignment/>
      <protection/>
    </xf>
    <xf numFmtId="166" fontId="6" fillId="0" borderId="1" xfId="20" applyNumberFormat="1" applyFont="1" applyBorder="1" applyAlignment="1">
      <alignment horizontal="center" vertical="center" wrapText="1"/>
      <protection/>
    </xf>
    <xf numFmtId="164" fontId="7" fillId="0" borderId="1" xfId="20" applyFont="1" applyBorder="1" applyAlignment="1">
      <alignment horizontal="center" vertical="center" wrapText="1"/>
      <protection/>
    </xf>
    <xf numFmtId="165" fontId="8" fillId="0" borderId="1" xfId="21" applyNumberFormat="1" applyFont="1" applyFill="1" applyBorder="1" applyAlignment="1">
      <alignment horizontal="center" vertical="center" wrapText="1"/>
      <protection/>
    </xf>
    <xf numFmtId="165" fontId="8" fillId="2" borderId="1" xfId="21" applyNumberFormat="1" applyFont="1" applyFill="1" applyBorder="1" applyAlignment="1">
      <alignment horizontal="center" vertical="center" wrapText="1"/>
      <protection/>
    </xf>
    <xf numFmtId="165" fontId="8" fillId="0" borderId="1" xfId="21" applyNumberFormat="1" applyFont="1" applyBorder="1" applyAlignment="1">
      <alignment horizontal="center"/>
      <protection/>
    </xf>
    <xf numFmtId="165" fontId="5" fillId="2" borderId="1" xfId="21" applyNumberFormat="1" applyFont="1" applyFill="1" applyBorder="1" applyAlignment="1">
      <alignment horizontal="center" vertical="center" wrapText="1"/>
      <protection/>
    </xf>
    <xf numFmtId="165" fontId="8" fillId="0" borderId="1" xfId="21" applyNumberFormat="1" applyFont="1" applyBorder="1" applyAlignment="1">
      <alignment horizontal="center" vertical="center" wrapText="1"/>
      <protection/>
    </xf>
    <xf numFmtId="164" fontId="7" fillId="0" borderId="1" xfId="20" applyFont="1" applyBorder="1" applyAlignment="1">
      <alignment horizontal="center" wrapText="1"/>
      <protection/>
    </xf>
    <xf numFmtId="165" fontId="8" fillId="0" borderId="1" xfId="21" applyNumberFormat="1" applyFont="1" applyBorder="1" applyAlignment="1">
      <alignment horizontal="center" vertical="center"/>
      <protection/>
    </xf>
    <xf numFmtId="164" fontId="3" fillId="0" borderId="1" xfId="20" applyFont="1" applyBorder="1" applyAlignment="1">
      <alignment horizontal="center" vertical="top" wrapText="1"/>
      <protection/>
    </xf>
    <xf numFmtId="164" fontId="7" fillId="2" borderId="1" xfId="20" applyFont="1" applyFill="1" applyBorder="1" applyAlignment="1">
      <alignment horizontal="center" vertical="center" wrapText="1"/>
      <protection/>
    </xf>
    <xf numFmtId="164" fontId="5" fillId="0" borderId="1" xfId="21" applyFont="1" applyBorder="1" applyAlignment="1">
      <alignment horizontal="center" vertical="center" wrapText="1"/>
      <protection/>
    </xf>
    <xf numFmtId="165" fontId="5" fillId="0" borderId="1" xfId="20" applyNumberFormat="1" applyFont="1" applyBorder="1" applyAlignment="1">
      <alignment horizontal="center" vertical="center" wrapText="1"/>
      <protection/>
    </xf>
    <xf numFmtId="165" fontId="9" fillId="0" borderId="1" xfId="20" applyNumberFormat="1" applyFont="1" applyBorder="1" applyAlignment="1">
      <alignment horizontal="center" vertical="center" wrapText="1"/>
      <protection/>
    </xf>
    <xf numFmtId="164" fontId="3" fillId="0" borderId="1" xfId="20" applyFont="1" applyFill="1" applyBorder="1" applyAlignment="1">
      <alignment horizontal="center" vertical="center" wrapText="1"/>
      <protection/>
    </xf>
    <xf numFmtId="164" fontId="1" fillId="0" borderId="0" xfId="20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Normal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tabSelected="1" workbookViewId="0" topLeftCell="A1">
      <selection activeCell="G42" sqref="G42"/>
    </sheetView>
  </sheetViews>
  <sheetFormatPr defaultColWidth="12.57421875" defaultRowHeight="12.75"/>
  <cols>
    <col min="1" max="1" width="4.28125" style="1" customWidth="1"/>
    <col min="2" max="2" width="25.28125" style="1" customWidth="1"/>
    <col min="3" max="3" width="9.8515625" style="1" customWidth="1"/>
    <col min="4" max="4" width="9.7109375" style="1" customWidth="1"/>
    <col min="5" max="5" width="10.140625" style="1" customWidth="1"/>
    <col min="6" max="6" width="10.28125" style="1" customWidth="1"/>
    <col min="7" max="7" width="21.421875" style="1" customWidth="1"/>
    <col min="8" max="16384" width="11.57421875" style="1" customWidth="1"/>
  </cols>
  <sheetData>
    <row r="2" spans="1:7" s="3" customFormat="1" ht="36.75" customHeight="1">
      <c r="A2" s="2" t="s">
        <v>0</v>
      </c>
      <c r="B2" s="2"/>
      <c r="C2" s="2"/>
      <c r="D2" s="2"/>
      <c r="E2" s="2"/>
      <c r="F2" s="2"/>
      <c r="G2" s="2"/>
    </row>
    <row r="4" spans="1:7" ht="38.2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</row>
    <row r="5" spans="1:7" ht="42.75" customHeight="1">
      <c r="A5" s="5">
        <v>1</v>
      </c>
      <c r="B5" s="6" t="s">
        <v>8</v>
      </c>
      <c r="C5" s="6" t="s">
        <v>9</v>
      </c>
      <c r="D5" s="7">
        <f>D6+D11+D15+D16+D18</f>
        <v>87190.42</v>
      </c>
      <c r="E5" s="7">
        <f>E6+E11+E15+E16+E18</f>
        <v>108361.95999999999</v>
      </c>
      <c r="F5" s="7">
        <f aca="true" t="shared" si="0" ref="F5:F13">E5*100/D5</f>
        <v>124.28195666450512</v>
      </c>
      <c r="G5" s="8"/>
    </row>
    <row r="6" spans="1:7" ht="24.75">
      <c r="A6" s="5">
        <v>1</v>
      </c>
      <c r="B6" s="6" t="s">
        <v>10</v>
      </c>
      <c r="C6" s="6" t="s">
        <v>9</v>
      </c>
      <c r="D6" s="7">
        <f>D7+D8+D9+D10</f>
        <v>9640.07</v>
      </c>
      <c r="E6" s="7">
        <f>E7+E8+E9+E10</f>
        <v>9615.39</v>
      </c>
      <c r="F6" s="7">
        <f t="shared" si="0"/>
        <v>99.7439852615178</v>
      </c>
      <c r="G6" s="9"/>
    </row>
    <row r="7" spans="1:7" ht="14.25">
      <c r="A7" s="10" t="s">
        <v>11</v>
      </c>
      <c r="B7" s="11" t="s">
        <v>12</v>
      </c>
      <c r="C7" s="6" t="s">
        <v>9</v>
      </c>
      <c r="D7" s="12">
        <v>988.03</v>
      </c>
      <c r="E7" s="13">
        <v>257.95</v>
      </c>
      <c r="F7" s="7">
        <f t="shared" si="0"/>
        <v>26.10750685707924</v>
      </c>
      <c r="G7" s="8" t="s">
        <v>13</v>
      </c>
    </row>
    <row r="8" spans="1:7" ht="14.25">
      <c r="A8" s="10" t="s">
        <v>14</v>
      </c>
      <c r="B8" s="11" t="s">
        <v>15</v>
      </c>
      <c r="C8" s="6" t="s">
        <v>9</v>
      </c>
      <c r="D8" s="14">
        <v>729.06</v>
      </c>
      <c r="E8" s="13">
        <v>448.05</v>
      </c>
      <c r="F8" s="7">
        <f t="shared" si="0"/>
        <v>61.45584725536993</v>
      </c>
      <c r="G8" s="8" t="s">
        <v>13</v>
      </c>
    </row>
    <row r="9" spans="1:7" ht="23.25" customHeight="1">
      <c r="A9" s="10" t="s">
        <v>16</v>
      </c>
      <c r="B9" s="11" t="s">
        <v>17</v>
      </c>
      <c r="C9" s="6" t="s">
        <v>9</v>
      </c>
      <c r="D9" s="14">
        <v>2366.95</v>
      </c>
      <c r="E9" s="13">
        <v>3000.69</v>
      </c>
      <c r="F9" s="7">
        <f t="shared" si="0"/>
        <v>126.77454107606837</v>
      </c>
      <c r="G9" s="8" t="s">
        <v>18</v>
      </c>
    </row>
    <row r="10" spans="1:7" ht="26.25">
      <c r="A10" s="10" t="s">
        <v>19</v>
      </c>
      <c r="B10" s="11" t="s">
        <v>20</v>
      </c>
      <c r="C10" s="6" t="s">
        <v>9</v>
      </c>
      <c r="D10" s="14">
        <v>5556.03</v>
      </c>
      <c r="E10" s="13">
        <v>5908.7</v>
      </c>
      <c r="F10" s="7">
        <f t="shared" si="0"/>
        <v>106.34751792196947</v>
      </c>
      <c r="G10" s="8" t="s">
        <v>21</v>
      </c>
    </row>
    <row r="11" spans="1:7" ht="24" customHeight="1">
      <c r="A11" s="5">
        <v>2</v>
      </c>
      <c r="B11" s="6" t="s">
        <v>22</v>
      </c>
      <c r="C11" s="6" t="s">
        <v>9</v>
      </c>
      <c r="D11" s="7">
        <f>D12+D13+D14</f>
        <v>62612.67</v>
      </c>
      <c r="E11" s="15">
        <f>E12+E13+E14</f>
        <v>71704.97</v>
      </c>
      <c r="F11" s="7">
        <f t="shared" si="0"/>
        <v>114.52150179827821</v>
      </c>
      <c r="G11" s="9"/>
    </row>
    <row r="12" spans="1:7" ht="26.25">
      <c r="A12" s="10" t="s">
        <v>23</v>
      </c>
      <c r="B12" s="11" t="s">
        <v>24</v>
      </c>
      <c r="C12" s="6" t="s">
        <v>9</v>
      </c>
      <c r="D12" s="16">
        <v>56972.4</v>
      </c>
      <c r="E12" s="13">
        <v>64887.82</v>
      </c>
      <c r="F12" s="7">
        <f t="shared" si="0"/>
        <v>113.89342909900232</v>
      </c>
      <c r="G12" s="8" t="s">
        <v>25</v>
      </c>
    </row>
    <row r="13" spans="1:7" ht="24.75">
      <c r="A13" s="10" t="s">
        <v>26</v>
      </c>
      <c r="B13" s="11" t="s">
        <v>27</v>
      </c>
      <c r="C13" s="6" t="s">
        <v>9</v>
      </c>
      <c r="D13" s="16">
        <v>5640.27</v>
      </c>
      <c r="E13" s="13">
        <v>6764.26</v>
      </c>
      <c r="F13" s="7">
        <f t="shared" si="0"/>
        <v>119.92794671177089</v>
      </c>
      <c r="G13" s="8" t="s">
        <v>28</v>
      </c>
    </row>
    <row r="14" spans="1:7" ht="24.75">
      <c r="A14" s="10" t="s">
        <v>29</v>
      </c>
      <c r="B14" s="17" t="s">
        <v>30</v>
      </c>
      <c r="C14" s="6" t="s">
        <v>9</v>
      </c>
      <c r="D14" s="16"/>
      <c r="E14" s="13">
        <v>52.89</v>
      </c>
      <c r="F14" s="7"/>
      <c r="G14" s="8"/>
    </row>
    <row r="15" spans="1:7" ht="38.25">
      <c r="A15" s="5">
        <v>3</v>
      </c>
      <c r="B15" s="6" t="s">
        <v>31</v>
      </c>
      <c r="C15" s="6" t="s">
        <v>9</v>
      </c>
      <c r="D15" s="7">
        <v>13294.41</v>
      </c>
      <c r="E15" s="15">
        <v>22944.57</v>
      </c>
      <c r="F15" s="7">
        <f aca="true" t="shared" si="1" ref="F15:F21">E15*100/D15</f>
        <v>172.5881028191548</v>
      </c>
      <c r="G15" s="8" t="s">
        <v>32</v>
      </c>
    </row>
    <row r="16" spans="1:7" ht="26.25">
      <c r="A16" s="5">
        <v>4</v>
      </c>
      <c r="B16" s="6" t="s">
        <v>33</v>
      </c>
      <c r="C16" s="6" t="s">
        <v>9</v>
      </c>
      <c r="D16" s="7">
        <f>D17</f>
        <v>1100</v>
      </c>
      <c r="E16" s="15">
        <f>E17</f>
        <v>2986.66</v>
      </c>
      <c r="F16" s="7">
        <f t="shared" si="1"/>
        <v>271.51454545454544</v>
      </c>
      <c r="G16" s="8" t="s">
        <v>34</v>
      </c>
    </row>
    <row r="17" spans="1:7" ht="46.5" customHeight="1">
      <c r="A17" s="5"/>
      <c r="B17" s="6" t="s">
        <v>35</v>
      </c>
      <c r="C17" s="6" t="s">
        <v>9</v>
      </c>
      <c r="D17" s="18">
        <v>1100</v>
      </c>
      <c r="E17" s="15">
        <v>2986.66</v>
      </c>
      <c r="F17" s="7">
        <f t="shared" si="1"/>
        <v>271.51454545454544</v>
      </c>
      <c r="G17" s="9"/>
    </row>
    <row r="18" spans="1:7" ht="14.25">
      <c r="A18" s="5">
        <v>5</v>
      </c>
      <c r="B18" s="19" t="s">
        <v>36</v>
      </c>
      <c r="C18" s="6" t="s">
        <v>9</v>
      </c>
      <c r="D18" s="7">
        <f>D19+D20+D21+D22</f>
        <v>543.2700000000001</v>
      </c>
      <c r="E18" s="7">
        <f>E19+E20+E21+E22</f>
        <v>1110.3700000000001</v>
      </c>
      <c r="F18" s="7">
        <f t="shared" si="1"/>
        <v>204.38640086881293</v>
      </c>
      <c r="G18" s="8"/>
    </row>
    <row r="19" spans="1:7" ht="26.25">
      <c r="A19" s="10" t="s">
        <v>37</v>
      </c>
      <c r="B19" s="11" t="s">
        <v>38</v>
      </c>
      <c r="C19" s="6" t="s">
        <v>9</v>
      </c>
      <c r="D19" s="14">
        <v>299.1</v>
      </c>
      <c r="E19" s="13">
        <v>376.47</v>
      </c>
      <c r="F19" s="7">
        <f t="shared" si="1"/>
        <v>125.86760280842526</v>
      </c>
      <c r="G19" s="8" t="s">
        <v>39</v>
      </c>
    </row>
    <row r="20" spans="1:7" ht="14.25">
      <c r="A20" s="10" t="s">
        <v>40</v>
      </c>
      <c r="B20" s="11" t="s">
        <v>41</v>
      </c>
      <c r="C20" s="6" t="s">
        <v>9</v>
      </c>
      <c r="D20" s="13">
        <v>34.34</v>
      </c>
      <c r="E20" s="13">
        <v>102.67</v>
      </c>
      <c r="F20" s="7">
        <f t="shared" si="1"/>
        <v>298.9807804309842</v>
      </c>
      <c r="G20" s="8" t="s">
        <v>42</v>
      </c>
    </row>
    <row r="21" spans="1:7" ht="38.25">
      <c r="A21" s="10" t="s">
        <v>43</v>
      </c>
      <c r="B21" s="20" t="s">
        <v>44</v>
      </c>
      <c r="C21" s="6" t="s">
        <v>9</v>
      </c>
      <c r="D21" s="14">
        <v>209.83</v>
      </c>
      <c r="E21" s="13">
        <v>489.48</v>
      </c>
      <c r="F21" s="7">
        <f t="shared" si="1"/>
        <v>233.2745555926226</v>
      </c>
      <c r="G21" s="8" t="s">
        <v>45</v>
      </c>
    </row>
    <row r="22" spans="1:7" ht="14.25">
      <c r="A22" s="10" t="s">
        <v>46</v>
      </c>
      <c r="B22" s="11" t="s">
        <v>47</v>
      </c>
      <c r="C22" s="6" t="s">
        <v>9</v>
      </c>
      <c r="D22" s="14"/>
      <c r="E22" s="13">
        <v>141.75</v>
      </c>
      <c r="F22" s="7"/>
      <c r="G22" s="8"/>
    </row>
    <row r="23" spans="1:7" ht="14.25">
      <c r="A23" s="5">
        <v>6</v>
      </c>
      <c r="B23" s="6" t="s">
        <v>48</v>
      </c>
      <c r="C23" s="6" t="s">
        <v>9</v>
      </c>
      <c r="D23" s="7">
        <f>D24</f>
        <v>13235.15</v>
      </c>
      <c r="E23" s="7">
        <f>E24</f>
        <v>11780.59</v>
      </c>
      <c r="F23" s="7">
        <f aca="true" t="shared" si="2" ref="F23:F33">E23*100/D23</f>
        <v>89.00987144082235</v>
      </c>
      <c r="G23" s="8"/>
    </row>
    <row r="24" spans="1:7" ht="24.75" customHeight="1">
      <c r="A24" s="5">
        <v>7</v>
      </c>
      <c r="B24" s="6" t="s">
        <v>49</v>
      </c>
      <c r="C24" s="6" t="s">
        <v>9</v>
      </c>
      <c r="D24" s="7">
        <f>D25+D26+D27+D28+D29+D30+D31+D32+D33+D34</f>
        <v>13235.15</v>
      </c>
      <c r="E24" s="7">
        <f>E25+E26+E27+E28+E29+E30+E31+E32+E33+E34</f>
        <v>11780.59</v>
      </c>
      <c r="F24" s="7">
        <f t="shared" si="2"/>
        <v>89.00987144082235</v>
      </c>
      <c r="G24" s="8"/>
    </row>
    <row r="25" spans="1:7" ht="24.75">
      <c r="A25" s="10" t="s">
        <v>50</v>
      </c>
      <c r="B25" s="11" t="s">
        <v>51</v>
      </c>
      <c r="C25" s="6" t="s">
        <v>9</v>
      </c>
      <c r="D25" s="16">
        <v>8648.93</v>
      </c>
      <c r="E25" s="13">
        <v>5629.64</v>
      </c>
      <c r="F25" s="7">
        <f t="shared" si="2"/>
        <v>65.0905950215807</v>
      </c>
      <c r="G25" s="8"/>
    </row>
    <row r="26" spans="1:7" ht="24.75">
      <c r="A26" s="10" t="s">
        <v>52</v>
      </c>
      <c r="B26" s="11" t="s">
        <v>53</v>
      </c>
      <c r="C26" s="6" t="s">
        <v>9</v>
      </c>
      <c r="D26" s="16">
        <v>856.22</v>
      </c>
      <c r="E26" s="13">
        <v>554.09</v>
      </c>
      <c r="F26" s="7">
        <f t="shared" si="2"/>
        <v>64.71350821050665</v>
      </c>
      <c r="G26" s="8"/>
    </row>
    <row r="27" spans="1:7" ht="14.25">
      <c r="A27" s="10" t="s">
        <v>54</v>
      </c>
      <c r="B27" s="11" t="s">
        <v>55</v>
      </c>
      <c r="C27" s="6" t="s">
        <v>9</v>
      </c>
      <c r="D27" s="14">
        <v>408.6</v>
      </c>
      <c r="E27" s="13">
        <v>676.48</v>
      </c>
      <c r="F27" s="7">
        <f t="shared" si="2"/>
        <v>165.56045031815955</v>
      </c>
      <c r="G27" s="8" t="s">
        <v>56</v>
      </c>
    </row>
    <row r="28" spans="1:7" ht="21" customHeight="1">
      <c r="A28" s="10" t="s">
        <v>57</v>
      </c>
      <c r="B28" s="11" t="s">
        <v>58</v>
      </c>
      <c r="C28" s="6" t="s">
        <v>9</v>
      </c>
      <c r="D28" s="14">
        <v>267.26</v>
      </c>
      <c r="E28" s="13">
        <v>153.93</v>
      </c>
      <c r="F28" s="7">
        <f t="shared" si="2"/>
        <v>57.59559979046622</v>
      </c>
      <c r="G28" s="8" t="s">
        <v>56</v>
      </c>
    </row>
    <row r="29" spans="1:7" ht="33" customHeight="1">
      <c r="A29" s="10" t="s">
        <v>59</v>
      </c>
      <c r="B29" s="11" t="s">
        <v>60</v>
      </c>
      <c r="C29" s="6" t="s">
        <v>9</v>
      </c>
      <c r="D29" s="14">
        <v>53.31</v>
      </c>
      <c r="E29" s="13">
        <v>62.31</v>
      </c>
      <c r="F29" s="7">
        <f t="shared" si="2"/>
        <v>116.8823860438942</v>
      </c>
      <c r="G29" s="8" t="s">
        <v>61</v>
      </c>
    </row>
    <row r="30" spans="1:7" ht="26.25">
      <c r="A30" s="10" t="s">
        <v>62</v>
      </c>
      <c r="B30" s="11" t="s">
        <v>63</v>
      </c>
      <c r="C30" s="6" t="s">
        <v>9</v>
      </c>
      <c r="D30" s="14">
        <v>321.9</v>
      </c>
      <c r="E30" s="13">
        <v>197.59</v>
      </c>
      <c r="F30" s="7">
        <f t="shared" si="2"/>
        <v>61.38241689965828</v>
      </c>
      <c r="G30" s="8" t="s">
        <v>61</v>
      </c>
    </row>
    <row r="31" spans="1:7" ht="26.25">
      <c r="A31" s="10" t="s">
        <v>64</v>
      </c>
      <c r="B31" s="11" t="s">
        <v>65</v>
      </c>
      <c r="C31" s="6" t="s">
        <v>9</v>
      </c>
      <c r="D31" s="14">
        <v>116.44</v>
      </c>
      <c r="E31" s="13">
        <v>49.41</v>
      </c>
      <c r="F31" s="7">
        <f t="shared" si="2"/>
        <v>42.43387152181381</v>
      </c>
      <c r="G31" s="8" t="s">
        <v>61</v>
      </c>
    </row>
    <row r="32" spans="1:7" ht="14.25">
      <c r="A32" s="10" t="s">
        <v>66</v>
      </c>
      <c r="B32" s="11" t="s">
        <v>67</v>
      </c>
      <c r="C32" s="6" t="s">
        <v>9</v>
      </c>
      <c r="D32" s="14">
        <v>1787.86</v>
      </c>
      <c r="E32" s="13">
        <v>3719.29</v>
      </c>
      <c r="F32" s="7">
        <f t="shared" si="2"/>
        <v>208.0302708265748</v>
      </c>
      <c r="G32" s="8" t="s">
        <v>68</v>
      </c>
    </row>
    <row r="33" spans="1:7" ht="14.25">
      <c r="A33" s="10" t="s">
        <v>69</v>
      </c>
      <c r="B33" s="11" t="s">
        <v>70</v>
      </c>
      <c r="C33" s="6" t="s">
        <v>9</v>
      </c>
      <c r="D33" s="14">
        <v>774.63</v>
      </c>
      <c r="E33" s="13">
        <v>723.05</v>
      </c>
      <c r="F33" s="7">
        <f t="shared" si="2"/>
        <v>93.34133715451247</v>
      </c>
      <c r="G33" s="8" t="s">
        <v>68</v>
      </c>
    </row>
    <row r="34" spans="1:7" ht="14.25">
      <c r="A34" s="10"/>
      <c r="B34" s="11" t="s">
        <v>71</v>
      </c>
      <c r="C34" s="6" t="s">
        <v>9</v>
      </c>
      <c r="D34" s="14"/>
      <c r="E34" s="14">
        <v>14.8</v>
      </c>
      <c r="F34" s="7"/>
      <c r="G34" s="9"/>
    </row>
    <row r="35" spans="1:7" ht="14.25">
      <c r="A35" s="5">
        <v>8</v>
      </c>
      <c r="B35" s="6" t="s">
        <v>72</v>
      </c>
      <c r="C35" s="6" t="s">
        <v>9</v>
      </c>
      <c r="D35" s="7">
        <f>D5+D23</f>
        <v>100425.56999999999</v>
      </c>
      <c r="E35" s="7">
        <f>E5+E23</f>
        <v>120142.54999999999</v>
      </c>
      <c r="F35" s="7">
        <f aca="true" t="shared" si="3" ref="F35:F39">E35*100/D35</f>
        <v>119.63342602884902</v>
      </c>
      <c r="G35" s="9"/>
    </row>
    <row r="36" spans="1:7" ht="14.25">
      <c r="A36" s="5">
        <v>9</v>
      </c>
      <c r="B36" s="6" t="s">
        <v>73</v>
      </c>
      <c r="C36" s="6" t="s">
        <v>9</v>
      </c>
      <c r="D36" s="7">
        <v>3645</v>
      </c>
      <c r="E36" s="16">
        <f>E37-E35</f>
        <v>-27282.249999999985</v>
      </c>
      <c r="F36" s="7">
        <f t="shared" si="3"/>
        <v>-748.4842249657061</v>
      </c>
      <c r="G36" s="9"/>
    </row>
    <row r="37" spans="1:7" ht="14.25">
      <c r="A37" s="5">
        <v>10</v>
      </c>
      <c r="B37" s="6" t="s">
        <v>74</v>
      </c>
      <c r="C37" s="6" t="s">
        <v>9</v>
      </c>
      <c r="D37" s="7">
        <v>104070.57</v>
      </c>
      <c r="E37" s="7">
        <v>92860.3</v>
      </c>
      <c r="F37" s="7">
        <f t="shared" si="3"/>
        <v>89.22820351613332</v>
      </c>
      <c r="G37" s="8"/>
    </row>
    <row r="38" spans="1:7" ht="24.75">
      <c r="A38" s="5">
        <v>11</v>
      </c>
      <c r="B38" s="6" t="s">
        <v>75</v>
      </c>
      <c r="C38" s="6" t="s">
        <v>76</v>
      </c>
      <c r="D38" s="21">
        <v>261.07</v>
      </c>
      <c r="E38" s="21">
        <v>196.34</v>
      </c>
      <c r="F38" s="7">
        <f t="shared" si="3"/>
        <v>75.20588347952656</v>
      </c>
      <c r="G38" s="8"/>
    </row>
    <row r="39" spans="1:7" ht="12.75" customHeight="1">
      <c r="A39" s="5">
        <v>12</v>
      </c>
      <c r="B39" s="6" t="s">
        <v>77</v>
      </c>
      <c r="C39" s="6" t="s">
        <v>78</v>
      </c>
      <c r="D39" s="22">
        <v>11.05</v>
      </c>
      <c r="E39" s="23"/>
      <c r="F39" s="7">
        <f t="shared" si="3"/>
        <v>0</v>
      </c>
      <c r="G39" s="8"/>
    </row>
    <row r="40" spans="1:7" ht="24.75">
      <c r="A40" s="5">
        <v>13</v>
      </c>
      <c r="B40" s="6"/>
      <c r="C40" s="6" t="s">
        <v>76</v>
      </c>
      <c r="D40" s="23"/>
      <c r="E40" s="23"/>
      <c r="F40" s="7"/>
      <c r="G40" s="8"/>
    </row>
    <row r="41" spans="1:7" ht="24.75">
      <c r="A41" s="5">
        <v>14</v>
      </c>
      <c r="B41" s="6" t="s">
        <v>79</v>
      </c>
      <c r="C41" s="24" t="s">
        <v>80</v>
      </c>
      <c r="D41" s="23">
        <f>D35/D38</f>
        <v>384.6691308844371</v>
      </c>
      <c r="E41" s="23">
        <f>E35/E38</f>
        <v>611.9107161047162</v>
      </c>
      <c r="F41" s="7">
        <f aca="true" t="shared" si="4" ref="F41:F42">E41*100/D41</f>
        <v>159.0745570609739</v>
      </c>
      <c r="G41" s="8"/>
    </row>
    <row r="42" spans="1:7" ht="24.75">
      <c r="A42" s="5">
        <v>15</v>
      </c>
      <c r="B42" s="24" t="s">
        <v>81</v>
      </c>
      <c r="C42" s="24" t="s">
        <v>80</v>
      </c>
      <c r="D42" s="22">
        <f>D37/D38</f>
        <v>398.6309035890758</v>
      </c>
      <c r="E42" s="22">
        <f>E37/E38</f>
        <v>472.95660588774575</v>
      </c>
      <c r="F42" s="7">
        <f t="shared" si="4"/>
        <v>118.64524341426569</v>
      </c>
      <c r="G42" s="8"/>
    </row>
    <row r="45" spans="1:6" ht="14.25">
      <c r="A45" s="25"/>
      <c r="B45" s="25" t="s">
        <v>82</v>
      </c>
      <c r="C45" s="25"/>
      <c r="D45" s="25"/>
      <c r="E45" s="25"/>
      <c r="F45" s="25" t="s">
        <v>83</v>
      </c>
    </row>
  </sheetData>
  <sheetProtection selectLockedCells="1" selectUnlockedCells="1"/>
  <mergeCells count="2">
    <mergeCell ref="A2:G2"/>
    <mergeCell ref="B39:B40"/>
  </mergeCells>
  <printOptions/>
  <pageMargins left="0.5902777777777778" right="0.39375" top="0.39375" bottom="0.39375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2016-04-14T10:11:14Z</cp:lastPrinted>
  <dcterms:modified xsi:type="dcterms:W3CDTF">2016-04-14T10:11:22Z</dcterms:modified>
  <cp:category/>
  <cp:version/>
  <cp:contentType/>
  <cp:contentStatus/>
  <cp:revision>7</cp:revision>
</cp:coreProperties>
</file>